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365ehl-my.sharepoint.com/personal/lea_duscher_ehl_ch/Documents/KAPPLES/"/>
    </mc:Choice>
  </mc:AlternateContent>
  <xr:revisionPtr revIDLastSave="470" documentId="8_{2E5D5616-479A-4362-8416-266D067A82DB}" xr6:coauthVersionLast="47" xr6:coauthVersionMax="47" xr10:uidLastSave="{BD9F57F3-546C-41B0-A600-A8E758B6B691}"/>
  <bookViews>
    <workbookView xWindow="-98" yWindow="-98" windowWidth="23236" windowHeight="13875" xr2:uid="{A66503AA-5EBF-4902-BDFE-CCB5A74E95AA}"/>
  </bookViews>
  <sheets>
    <sheet name="Command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8" i="2" l="1"/>
  <c r="C66" i="2" a="1"/>
  <c r="C66" i="2"/>
  <c r="C65" i="2"/>
  <c r="C64" i="2"/>
  <c r="D58" i="2"/>
  <c r="D51" i="2"/>
  <c r="D52" i="2"/>
  <c r="D53" i="2"/>
  <c r="D54" i="2"/>
  <c r="D55" i="2"/>
  <c r="H55" i="2" s="1"/>
  <c r="D56" i="2"/>
  <c r="D57" i="2"/>
  <c r="H57" i="2" s="1"/>
  <c r="F51" i="2"/>
  <c r="F52" i="2"/>
  <c r="F53" i="2"/>
  <c r="F54" i="2"/>
  <c r="F55" i="2"/>
  <c r="F56" i="2"/>
  <c r="F57" i="2"/>
  <c r="H50" i="2"/>
  <c r="F50" i="2"/>
  <c r="D50" i="2"/>
  <c r="C23" i="2"/>
  <c r="D66" i="2"/>
  <c r="C28" i="2"/>
  <c r="C34" i="2"/>
  <c r="C48" i="2"/>
  <c r="C31" i="2"/>
  <c r="H56" i="2"/>
  <c r="H54" i="2"/>
  <c r="H53" i="2"/>
  <c r="H52" i="2"/>
  <c r="H51" i="2"/>
  <c r="C45" i="2"/>
  <c r="C41" i="2"/>
  <c r="C59" i="2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<sst xmlns="http://schemas.openxmlformats.org/spreadsheetml/2006/main" count="105" uniqueCount="82">
  <si>
    <t>Nom entreprise</t>
  </si>
  <si>
    <t>Adresse</t>
  </si>
  <si>
    <t>NIP</t>
  </si>
  <si>
    <t>Ville</t>
  </si>
  <si>
    <t>Commande</t>
  </si>
  <si>
    <t>K'Apples</t>
  </si>
  <si>
    <t>Nombre</t>
  </si>
  <si>
    <t>Prix 65gr</t>
  </si>
  <si>
    <t>Prix 100gr</t>
  </si>
  <si>
    <t>1. K'Apples pomme à la cannelle</t>
  </si>
  <si>
    <t>(pommes, blanc d'oeuf, cannelle)</t>
  </si>
  <si>
    <t>2. K'Apples à la poire et à la cardamome</t>
  </si>
  <si>
    <t>(pommes, poires, blancs d'œufs, cardamome)</t>
  </si>
  <si>
    <t xml:space="preserve">3. K'Apples aux fraises </t>
  </si>
  <si>
    <t>(pommes, fraises, cardamome)</t>
  </si>
  <si>
    <t xml:space="preserve">4. K'Apples aux fruits rouges </t>
  </si>
  <si>
    <t>(pommes, cassis, cassis, framboises, cerises, blanc d'oeuf)</t>
  </si>
  <si>
    <t>5. K'Apples à l'orange épicée</t>
  </si>
  <si>
    <t>(pommes, orange, blanc d'oeuf, cannelle)</t>
  </si>
  <si>
    <t xml:space="preserve">6. K'Apples au citron vert et à la menthe </t>
  </si>
  <si>
    <t>(pommes, citron vert, menthe, blanc d’oeuf)</t>
  </si>
  <si>
    <t xml:space="preserve">8. K’Apples au cassis </t>
  </si>
  <si>
    <t>(pommes, cassis, blanc d’oeuf)</t>
  </si>
  <si>
    <t xml:space="preserve">9. K’Apples à la framboise </t>
  </si>
  <si>
    <t>(pommes, framboise, blanc d’oeuf)</t>
  </si>
  <si>
    <t>(pomme, abricot, sirop d'herbes alpines, blanc d'oeuf)</t>
  </si>
  <si>
    <t>Total</t>
  </si>
  <si>
    <t>K'Extra</t>
  </si>
  <si>
    <t>Prix par pièce</t>
  </si>
  <si>
    <t>K'Extra. Les meilleurs morceaux de K'Apples 100g</t>
  </si>
  <si>
    <t>Nuage (marshmallow)</t>
  </si>
  <si>
    <t>Nuage aux pommes</t>
  </si>
  <si>
    <t>Nuage aux fraise</t>
  </si>
  <si>
    <t>Nuage aux fruits rouges</t>
  </si>
  <si>
    <t>Nuage au cassis</t>
  </si>
  <si>
    <t>Nuage au fruit de la passion</t>
  </si>
  <si>
    <t>Pommenade (boissons)</t>
  </si>
  <si>
    <t>330ml</t>
  </si>
  <si>
    <t>Pommenade Pétillante</t>
  </si>
  <si>
    <t>Pommenade Plate</t>
  </si>
  <si>
    <t>M'Apples</t>
  </si>
  <si>
    <t>3 pièces</t>
  </si>
  <si>
    <t>jus de pomme au four déshydraté</t>
  </si>
  <si>
    <t>K'Apples en Vrac</t>
  </si>
  <si>
    <t>Poids en grammes</t>
  </si>
  <si>
    <t>Prix 100gr-1000gr (prix aux 100gr)</t>
  </si>
  <si>
    <t>Prix 1000gr-2500gr (prix aux 100gr)</t>
  </si>
  <si>
    <t>Prix &gt;2500gr (prix aux 100gr)</t>
  </si>
  <si>
    <t>Sous total</t>
  </si>
  <si>
    <t>Rabais (si applicable)</t>
  </si>
  <si>
    <t>Livraison</t>
  </si>
  <si>
    <t>Offerte</t>
  </si>
  <si>
    <t>FEUILLE DE COMMANDE - AJOUTER VOS INFORMATIONS ET COMMANDES DANS LES CASES ROSES</t>
  </si>
  <si>
    <t>Commentaire</t>
  </si>
  <si>
    <t>Contenant (consigne)</t>
  </si>
  <si>
    <t>Dégustation en magasin</t>
  </si>
  <si>
    <t>Recharge dégustation</t>
  </si>
  <si>
    <t>Bocal dégustation rempli (5 CHF consigne)</t>
  </si>
  <si>
    <t>Bocal dégustation</t>
  </si>
  <si>
    <t>Prix</t>
  </si>
  <si>
    <t>Mix de K'Apples</t>
  </si>
  <si>
    <t>Prix 200gr</t>
  </si>
  <si>
    <t>Mix de Fruits</t>
  </si>
  <si>
    <t>Délice des Bois</t>
  </si>
  <si>
    <t>Fusion orientale</t>
  </si>
  <si>
    <t>Sur mon nuage</t>
  </si>
  <si>
    <t>Mix de nuages</t>
  </si>
  <si>
    <t xml:space="preserve">K'Apples aux fraises </t>
  </si>
  <si>
    <t>K'Apples à la poire et à la cardamome</t>
  </si>
  <si>
    <t>K'Apples pomme à la cannelle</t>
  </si>
  <si>
    <t xml:space="preserve">K'Apples aux fruits rouges </t>
  </si>
  <si>
    <t>K'Apples à l'orange épicée</t>
  </si>
  <si>
    <t xml:space="preserve">K'Apples au citron vert et à la menthe </t>
  </si>
  <si>
    <t xml:space="preserve">K’Apples au cassis </t>
  </si>
  <si>
    <t xml:space="preserve">K’Apples à la framboise </t>
  </si>
  <si>
    <t xml:space="preserve"> K'Apples "Édition spéciale" Margaux Seydoux Citron Miel</t>
  </si>
  <si>
    <t>K'Apples aux Abricots du Valais</t>
  </si>
  <si>
    <t>K'Apples Panettone</t>
  </si>
  <si>
    <t>K'Apples Xmas</t>
  </si>
  <si>
    <t>M'Apples. Gelées de pommes cuites 3 pces</t>
  </si>
  <si>
    <t>K'Apples Pumpkin Spice</t>
  </si>
  <si>
    <t>K'Apples aux myrtilles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</si>
</sst>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CHF]#,##0.0"/>
    <numFmt numFmtId="165" formatCode="_-* #,##0.00\ [$CHF-100C]_-;\-* #,##0.00\ [$CHF-100C]_-;_-* &quot;-&quot;??\ [$CHF-100C]_-;_-@_-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22"/>
      <color rgb="FF000000"/>
      <name val="Helvetica"/>
      <family val="2"/>
    </font>
    <font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22"/>
      <color rgb="FF000000"/>
      <name val="Helvetica"/>
      <family val="2"/>
    </font>
    <font>
      <b/>
      <sz val="20"/>
      <color theme="1"/>
      <name val="Aptos Narrow"/>
      <family val="2"/>
      <scheme val="minor"/>
    </font>
    <font>
      <sz val="20"/>
      <color theme="1"/>
      <name val="Helvetica"/>
      <family val="2"/>
    </font>
    <font>
      <sz val="20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28"/>
      <color theme="0"/>
      <name val="Aptos Narrow"/>
      <family val="2"/>
      <scheme val="minor"/>
    </font>
    <font>
      <b/>
      <sz val="22"/>
      <color rgb="FF000000"/>
      <name val="Helvetica"/>
    </font>
    <font>
      <sz val="11"/>
      <color theme="0"/>
      <name val="Aptos Narrow"/>
      <family val="2"/>
      <scheme val="minor"/>
    </font>
    <font>
      <sz val="20"/>
      <name val="Helvetica"/>
      <family val="2"/>
    </font>
    <font>
      <sz val="11"/>
      <name val="Aptos Narrow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B4A7D6"/>
        <bgColor rgb="FFB4A7D6"/>
      </patternFill>
    </fill>
    <fill>
      <patternFill patternType="solid">
        <fgColor rgb="FFCFE2F3"/>
        <bgColor rgb="FFCFE2F3"/>
      </patternFill>
    </fill>
    <fill>
      <patternFill patternType="solid">
        <fgColor rgb="FFFFE599"/>
        <bgColor rgb="FFFFE59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2" tint="-9.9978637043366805E-2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rgb="FFB6D7A8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rgb="FFB6D7A8"/>
      </patternFill>
    </fill>
    <fill>
      <patternFill patternType="solid">
        <fgColor theme="2" tint="-0.249977111117893"/>
        <bgColor rgb="FFF4CCCC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rgb="FFB6D7A8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3" tint="0.749992370372631"/>
        <bgColor rgb="FFB6D7A8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0" fontId="3" fillId="4" borderId="1" xfId="0" applyFont="1" applyFill="1" applyBorder="1" applyProtection="1">
      <protection locked="0"/>
    </xf>
    <xf numFmtId="0" fontId="3" fillId="4" borderId="1" xfId="0" applyFont="1" applyFill="1" applyBorder="1" applyAlignment="1" applyProtection="1">
      <alignment horizontal="left"/>
      <protection locked="0"/>
    </xf>
    <xf numFmtId="164" fontId="4" fillId="0" borderId="0" xfId="0" applyNumberFormat="1" applyFont="1" applyProtection="1">
      <protection locked="0"/>
    </xf>
    <xf numFmtId="0" fontId="4" fillId="0" borderId="1" xfId="0" applyFont="1" applyBorder="1" applyProtection="1"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 applyProtection="1">
      <alignment wrapText="1"/>
      <protection locked="0"/>
    </xf>
    <xf numFmtId="0" fontId="4" fillId="7" borderId="1" xfId="0" applyFont="1" applyFill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4" fillId="8" borderId="1" xfId="0" applyFont="1" applyFill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5" xfId="0" applyBorder="1" applyProtection="1">
      <protection locked="0"/>
    </xf>
    <xf numFmtId="0" fontId="0" fillId="11" borderId="0" xfId="0" applyFill="1" applyProtection="1">
      <protection locked="0"/>
    </xf>
    <xf numFmtId="0" fontId="0" fillId="11" borderId="0" xfId="0" applyFill="1" applyAlignment="1" applyProtection="1">
      <alignment wrapText="1"/>
      <protection locked="0"/>
    </xf>
    <xf numFmtId="164" fontId="9" fillId="0" borderId="1" xfId="0" applyNumberFormat="1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164" fontId="3" fillId="0" borderId="1" xfId="0" applyNumberFormat="1" applyFont="1" applyBorder="1"/>
    <xf numFmtId="164" fontId="4" fillId="0" borderId="1" xfId="0" applyNumberFormat="1" applyFont="1" applyBorder="1"/>
    <xf numFmtId="0" fontId="5" fillId="5" borderId="1" xfId="0" applyFont="1" applyFill="1" applyBorder="1" applyAlignment="1">
      <alignment horizontal="left" wrapText="1"/>
    </xf>
    <xf numFmtId="0" fontId="5" fillId="0" borderId="1" xfId="0" applyFont="1" applyBorder="1"/>
    <xf numFmtId="0" fontId="5" fillId="7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8" borderId="1" xfId="0" applyFont="1" applyFill="1" applyBorder="1" applyAlignment="1">
      <alignment wrapText="1"/>
    </xf>
    <xf numFmtId="0" fontId="7" fillId="9" borderId="1" xfId="0" applyFont="1" applyFill="1" applyBorder="1" applyAlignment="1">
      <alignment wrapText="1"/>
    </xf>
    <xf numFmtId="0" fontId="5" fillId="8" borderId="3" xfId="0" applyFont="1" applyFill="1" applyBorder="1" applyAlignment="1">
      <alignment wrapText="1"/>
    </xf>
    <xf numFmtId="164" fontId="6" fillId="8" borderId="3" xfId="0" applyNumberFormat="1" applyFont="1" applyFill="1" applyBorder="1"/>
    <xf numFmtId="164" fontId="8" fillId="0" borderId="1" xfId="0" applyNumberFormat="1" applyFont="1" applyBorder="1"/>
    <xf numFmtId="165" fontId="6" fillId="6" borderId="1" xfId="0" applyNumberFormat="1" applyFont="1" applyFill="1" applyBorder="1" applyAlignment="1">
      <alignment wrapText="1"/>
    </xf>
    <xf numFmtId="9" fontId="6" fillId="14" borderId="1" xfId="1" applyFont="1" applyFill="1" applyBorder="1" applyAlignment="1" applyProtection="1">
      <alignment horizontal="right" wrapText="1"/>
    </xf>
    <xf numFmtId="0" fontId="4" fillId="16" borderId="1" xfId="0" applyFont="1" applyFill="1" applyBorder="1"/>
    <xf numFmtId="0" fontId="5" fillId="17" borderId="1" xfId="0" applyFont="1" applyFill="1" applyBorder="1" applyAlignment="1">
      <alignment wrapText="1"/>
    </xf>
    <xf numFmtId="0" fontId="4" fillId="17" borderId="1" xfId="0" applyFont="1" applyFill="1" applyBorder="1"/>
    <xf numFmtId="0" fontId="6" fillId="17" borderId="1" xfId="0" applyFont="1" applyFill="1" applyBorder="1"/>
    <xf numFmtId="0" fontId="5" fillId="17" borderId="1" xfId="0" applyFont="1" applyFill="1" applyBorder="1"/>
    <xf numFmtId="0" fontId="5" fillId="18" borderId="1" xfId="0" applyFont="1" applyFill="1" applyBorder="1" applyAlignment="1">
      <alignment wrapText="1"/>
    </xf>
    <xf numFmtId="0" fontId="4" fillId="18" borderId="1" xfId="0" applyFont="1" applyFill="1" applyBorder="1" applyProtection="1">
      <protection locked="0"/>
    </xf>
    <xf numFmtId="165" fontId="6" fillId="6" borderId="3" xfId="0" applyNumberFormat="1" applyFont="1" applyFill="1" applyBorder="1" applyAlignment="1">
      <alignment wrapText="1"/>
    </xf>
    <xf numFmtId="0" fontId="5" fillId="19" borderId="1" xfId="0" applyFont="1" applyFill="1" applyBorder="1" applyAlignment="1">
      <alignment horizontal="left" wrapText="1"/>
    </xf>
    <xf numFmtId="0" fontId="5" fillId="20" borderId="1" xfId="0" applyFont="1" applyFill="1" applyBorder="1"/>
    <xf numFmtId="165" fontId="6" fillId="20" borderId="3" xfId="0" applyNumberFormat="1" applyFont="1" applyFill="1" applyBorder="1" applyAlignment="1">
      <alignment wrapText="1"/>
    </xf>
    <xf numFmtId="0" fontId="5" fillId="0" borderId="1" xfId="0" applyFont="1" applyBorder="1" applyAlignment="1">
      <alignment horizontal="left" wrapText="1"/>
    </xf>
    <xf numFmtId="165" fontId="6" fillId="20" borderId="1" xfId="0" applyNumberFormat="1" applyFont="1" applyFill="1" applyBorder="1" applyAlignment="1">
      <alignment wrapText="1"/>
    </xf>
    <xf numFmtId="0" fontId="5" fillId="12" borderId="1" xfId="0" applyFont="1" applyFill="1" applyBorder="1" applyAlignment="1">
      <alignment horizontal="left" wrapText="1"/>
    </xf>
    <xf numFmtId="0" fontId="5" fillId="10" borderId="1" xfId="0" applyFont="1" applyFill="1" applyBorder="1"/>
    <xf numFmtId="165" fontId="6" fillId="10" borderId="1" xfId="0" applyNumberFormat="1" applyFont="1" applyFill="1" applyBorder="1" applyAlignment="1">
      <alignment wrapText="1"/>
    </xf>
    <xf numFmtId="0" fontId="5" fillId="13" borderId="1" xfId="0" applyFont="1" applyFill="1" applyBorder="1" applyAlignment="1">
      <alignment horizontal="left" wrapText="1"/>
    </xf>
    <xf numFmtId="0" fontId="5" fillId="14" borderId="1" xfId="0" applyFont="1" applyFill="1" applyBorder="1"/>
    <xf numFmtId="0" fontId="5" fillId="13" borderId="1" xfId="0" applyFont="1" applyFill="1" applyBorder="1" applyAlignment="1">
      <alignment horizontal="right" wrapText="1"/>
    </xf>
    <xf numFmtId="0" fontId="5" fillId="12" borderId="2" xfId="0" applyFont="1" applyFill="1" applyBorder="1" applyAlignment="1">
      <alignment horizontal="left" wrapText="1"/>
    </xf>
    <xf numFmtId="0" fontId="2" fillId="10" borderId="0" xfId="0" applyFont="1" applyFill="1"/>
    <xf numFmtId="165" fontId="6" fillId="10" borderId="2" xfId="0" applyNumberFormat="1" applyFont="1" applyFill="1" applyBorder="1" applyAlignment="1">
      <alignment wrapText="1"/>
    </xf>
    <xf numFmtId="0" fontId="5" fillId="23" borderId="1" xfId="0" applyFont="1" applyFill="1" applyBorder="1"/>
    <xf numFmtId="0" fontId="5" fillId="21" borderId="1" xfId="0" applyFont="1" applyFill="1" applyBorder="1" applyAlignment="1">
      <alignment horizontal="left" wrapText="1"/>
    </xf>
    <xf numFmtId="0" fontId="5" fillId="21" borderId="1" xfId="0" applyFont="1" applyFill="1" applyBorder="1"/>
    <xf numFmtId="0" fontId="5" fillId="22" borderId="1" xfId="0" applyFont="1" applyFill="1" applyBorder="1" applyAlignment="1">
      <alignment wrapText="1"/>
    </xf>
    <xf numFmtId="0" fontId="5" fillId="22" borderId="1" xfId="0" applyFont="1" applyFill="1" applyBorder="1"/>
    <xf numFmtId="0" fontId="5" fillId="23" borderId="1" xfId="0" applyFont="1" applyFill="1" applyBorder="1" applyAlignment="1">
      <alignment horizontal="left" wrapText="1"/>
    </xf>
    <xf numFmtId="0" fontId="5" fillId="15" borderId="1" xfId="0" applyFont="1" applyFill="1" applyBorder="1" applyAlignment="1">
      <alignment wrapText="1"/>
    </xf>
    <xf numFmtId="0" fontId="0" fillId="11" borderId="0" xfId="0" applyFill="1"/>
    <xf numFmtId="0" fontId="6" fillId="24" borderId="1" xfId="0" applyFont="1" applyFill="1" applyBorder="1"/>
    <xf numFmtId="164" fontId="6" fillId="7" borderId="1" xfId="0" applyNumberFormat="1" applyFont="1" applyFill="1" applyBorder="1"/>
    <xf numFmtId="165" fontId="6" fillId="23" borderId="1" xfId="0" applyNumberFormat="1" applyFont="1" applyFill="1" applyBorder="1" applyAlignment="1">
      <alignment wrapText="1"/>
    </xf>
    <xf numFmtId="1" fontId="11" fillId="0" borderId="0" xfId="0" applyNumberFormat="1" applyFont="1"/>
    <xf numFmtId="0" fontId="4" fillId="25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wrapText="1"/>
    </xf>
    <xf numFmtId="0" fontId="12" fillId="11" borderId="6" xfId="0" applyFont="1" applyFill="1" applyBorder="1" applyAlignment="1">
      <alignment horizontal="right" wrapText="1"/>
    </xf>
    <xf numFmtId="2" fontId="6" fillId="2" borderId="3" xfId="0" applyNumberFormat="1" applyFont="1" applyFill="1" applyBorder="1" applyAlignment="1" applyProtection="1">
      <alignment wrapText="1"/>
      <protection locked="0"/>
    </xf>
    <xf numFmtId="164" fontId="14" fillId="0" borderId="0" xfId="0" applyNumberFormat="1" applyFont="1"/>
    <xf numFmtId="0" fontId="15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0" fillId="0" borderId="0" xfId="0" applyFont="1" applyAlignment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11" xfId="0" applyFont="1" applyFill="1" applyBorder="1" applyAlignment="1" applyProtection="1">
      <alignment horizontal="left" vertical="center" wrapText="1"/>
      <protection locked="0"/>
    </xf>
    <xf numFmtId="0" fontId="4" fillId="2" borderId="12" xfId="0" applyFont="1" applyFill="1" applyBorder="1" applyAlignment="1" applyProtection="1">
      <alignment horizontal="left" vertical="center" wrapText="1"/>
      <protection locked="0"/>
    </xf>
    <xf numFmtId="0" fontId="4" fillId="2" borderId="13" xfId="0" applyFont="1" applyFill="1" applyBorder="1" applyAlignment="1" applyProtection="1">
      <alignment horizontal="left" vertical="center" wrapText="1"/>
      <protection locked="0"/>
    </xf>
    <xf numFmtId="0" fontId="4" fillId="2" borderId="14" xfId="0" applyFont="1" applyFill="1" applyBorder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12" fillId="3" borderId="6" xfId="0" applyFont="1" applyFill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2" fillId="3" borderId="7" xfId="0" applyFont="1" applyFill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40338</xdr:colOff>
      <xdr:row>1</xdr:row>
      <xdr:rowOff>241689</xdr:rowOff>
    </xdr:from>
    <xdr:to>
      <xdr:col>10</xdr:col>
      <xdr:colOff>549909</xdr:colOff>
      <xdr:row>5</xdr:row>
      <xdr:rowOff>304148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752F453-1946-27DA-9253-807A56192DE9}"/>
            </a:ext>
          </a:extLst>
        </xdr:cNvPr>
        <xdr:cNvSpPr txBox="1"/>
      </xdr:nvSpPr>
      <xdr:spPr>
        <a:xfrm>
          <a:off x="12894947" y="672385"/>
          <a:ext cx="7682310" cy="150363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Veuillez</a:t>
          </a:r>
          <a:r>
            <a:rPr lang="en-US" sz="2000" baseline="0"/>
            <a:t> trouver ci-dessous les prix sans rabais. A partir de 10 pièces, il y a un rabais de 10%, de 20 pièces un rabais de 20% et dès 100 pièces, 30% de rabais. Le total se fera automatiquement à la fin.</a:t>
          </a:r>
          <a:endParaRPr lang="en-CH" sz="20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62566D-BE22-48AA-9619-432920EEFE61}">
  <sheetPr>
    <pageSetUpPr fitToPage="1"/>
  </sheetPr>
  <dimension ref="A1:T91"/>
  <sheetViews>
    <sheetView tabSelected="1" zoomScale="59" zoomScaleNormal="100" workbookViewId="0">
      <selection activeCell="C63" sqref="C63"/>
    </sheetView>
  </sheetViews>
  <sheetFormatPr defaultColWidth="8.86328125" defaultRowHeight="14.25" x14ac:dyDescent="0.45"/>
  <cols>
    <col min="1" max="1" width="113.6640625" style="13" bestFit="1" customWidth="1"/>
    <col min="2" max="2" width="253.53125" style="1" hidden="1" customWidth="1"/>
    <col min="3" max="3" width="26.796875" style="1" bestFit="1" customWidth="1"/>
    <col min="4" max="4" width="29.53125" style="1" bestFit="1" customWidth="1"/>
    <col min="5" max="5" width="17.46484375" style="1" bestFit="1" customWidth="1"/>
    <col min="6" max="6" width="23" style="1" customWidth="1"/>
    <col min="7" max="7" width="17.46484375" style="1" bestFit="1" customWidth="1"/>
    <col min="8" max="8" width="26.1328125" style="1" bestFit="1" customWidth="1"/>
    <col min="9" max="9" width="17.46484375" style="15" bestFit="1" customWidth="1"/>
    <col min="10" max="10" width="22" style="15" bestFit="1" customWidth="1"/>
    <col min="11" max="11" width="12.33203125" style="15" bestFit="1" customWidth="1"/>
    <col min="12" max="15" width="8.86328125" style="15"/>
    <col min="16" max="16" width="68.19921875" style="15" bestFit="1" customWidth="1"/>
    <col min="17" max="17" width="99.796875" style="15" bestFit="1" customWidth="1"/>
    <col min="18" max="18" width="61.1328125" style="15" bestFit="1" customWidth="1"/>
    <col min="19" max="19" width="55" style="15" bestFit="1" customWidth="1"/>
    <col min="20" max="20" width="45" style="15" bestFit="1" customWidth="1"/>
    <col min="21" max="16384" width="8.86328125" style="15"/>
  </cols>
  <sheetData>
    <row r="1" spans="1:8" ht="33.6" customHeight="1" x14ac:dyDescent="0.45">
      <c r="A1" s="75" t="s">
        <v>52</v>
      </c>
      <c r="B1" s="75"/>
      <c r="C1" s="75"/>
      <c r="D1" s="75"/>
      <c r="E1" s="75"/>
      <c r="F1" s="75"/>
      <c r="G1" s="75"/>
      <c r="H1" s="75"/>
    </row>
    <row r="2" spans="1:8" ht="27.6" customHeight="1" x14ac:dyDescent="0.45">
      <c r="A2" s="75"/>
      <c r="B2" s="75"/>
      <c r="C2" s="75"/>
      <c r="D2" s="75"/>
      <c r="E2" s="75"/>
      <c r="F2" s="75"/>
      <c r="G2" s="75"/>
      <c r="H2" s="75"/>
    </row>
    <row r="3" spans="1:8" ht="27.75" x14ac:dyDescent="0.75">
      <c r="A3" s="70" t="s">
        <v>0</v>
      </c>
      <c r="B3" s="14"/>
      <c r="C3" s="88"/>
      <c r="D3" s="88"/>
      <c r="E3" s="89"/>
      <c r="F3" s="3"/>
      <c r="G3" s="3"/>
      <c r="H3" s="3"/>
    </row>
    <row r="4" spans="1:8" ht="27.75" x14ac:dyDescent="0.75">
      <c r="A4" s="70" t="s">
        <v>1</v>
      </c>
      <c r="B4" s="14"/>
      <c r="C4" s="88"/>
      <c r="D4" s="88"/>
      <c r="E4" s="89"/>
      <c r="F4" s="3"/>
      <c r="G4" s="3"/>
      <c r="H4" s="3"/>
    </row>
    <row r="5" spans="1:8" ht="27.75" x14ac:dyDescent="0.75">
      <c r="A5" s="70" t="s">
        <v>2</v>
      </c>
      <c r="B5" s="14"/>
      <c r="C5" s="88"/>
      <c r="D5" s="88"/>
      <c r="E5" s="89"/>
      <c r="F5" s="3"/>
      <c r="G5" s="3"/>
      <c r="H5" s="3"/>
    </row>
    <row r="6" spans="1:8" ht="27.75" x14ac:dyDescent="0.75">
      <c r="A6" s="70" t="s">
        <v>3</v>
      </c>
      <c r="B6" s="14"/>
      <c r="C6" s="88"/>
      <c r="D6" s="88"/>
      <c r="E6" s="89"/>
      <c r="F6" s="3"/>
      <c r="G6" s="3"/>
      <c r="H6" s="3"/>
    </row>
    <row r="7" spans="1:8" ht="27.75" x14ac:dyDescent="0.75">
      <c r="A7" s="90" t="s">
        <v>4</v>
      </c>
      <c r="B7" s="91"/>
      <c r="C7" s="91"/>
      <c r="D7" s="91"/>
      <c r="E7" s="91"/>
      <c r="F7" s="92"/>
      <c r="G7" s="15"/>
      <c r="H7" s="15"/>
    </row>
    <row r="8" spans="1:8" ht="27.75" x14ac:dyDescent="0.75">
      <c r="A8" s="35" t="s">
        <v>5</v>
      </c>
      <c r="B8" s="36"/>
      <c r="C8" s="35" t="s">
        <v>6</v>
      </c>
      <c r="D8" s="37" t="s">
        <v>7</v>
      </c>
      <c r="E8" s="35" t="s">
        <v>6</v>
      </c>
      <c r="F8" s="38" t="s">
        <v>8</v>
      </c>
      <c r="G8" s="15"/>
      <c r="H8" s="15"/>
    </row>
    <row r="9" spans="1:8" ht="27.4" x14ac:dyDescent="0.7">
      <c r="A9" s="18" t="s">
        <v>69</v>
      </c>
      <c r="B9" s="4" t="s">
        <v>10</v>
      </c>
      <c r="C9" s="2"/>
      <c r="D9" s="21">
        <v>7.5</v>
      </c>
      <c r="E9" s="2"/>
      <c r="F9" s="22">
        <v>9</v>
      </c>
      <c r="G9" s="15"/>
      <c r="H9" s="15"/>
    </row>
    <row r="10" spans="1:8" ht="27.4" x14ac:dyDescent="0.7">
      <c r="A10" s="18" t="s">
        <v>68</v>
      </c>
      <c r="B10" s="5" t="s">
        <v>12</v>
      </c>
      <c r="C10" s="2"/>
      <c r="D10" s="21">
        <v>7.5</v>
      </c>
      <c r="E10" s="2"/>
      <c r="F10" s="22">
        <v>9</v>
      </c>
      <c r="G10" s="15"/>
      <c r="H10" s="15"/>
    </row>
    <row r="11" spans="1:8" ht="27.4" x14ac:dyDescent="0.7">
      <c r="A11" s="18" t="s">
        <v>67</v>
      </c>
      <c r="B11" s="4" t="s">
        <v>14</v>
      </c>
      <c r="C11" s="2"/>
      <c r="D11" s="21">
        <v>7.5</v>
      </c>
      <c r="E11" s="2"/>
      <c r="F11" s="22">
        <v>9</v>
      </c>
      <c r="G11" s="15"/>
      <c r="H11" s="15"/>
    </row>
    <row r="12" spans="1:8" ht="27.4" x14ac:dyDescent="0.7">
      <c r="A12" s="18" t="s">
        <v>70</v>
      </c>
      <c r="B12" s="4" t="s">
        <v>16</v>
      </c>
      <c r="C12" s="2"/>
      <c r="D12" s="21">
        <v>7.5</v>
      </c>
      <c r="E12" s="2"/>
      <c r="F12" s="22">
        <v>9</v>
      </c>
      <c r="G12" s="15"/>
      <c r="H12" s="15"/>
    </row>
    <row r="13" spans="1:8" ht="27.4" x14ac:dyDescent="0.7">
      <c r="A13" s="18" t="s">
        <v>71</v>
      </c>
      <c r="B13" s="4" t="s">
        <v>18</v>
      </c>
      <c r="C13" s="2"/>
      <c r="D13" s="21">
        <v>7.5</v>
      </c>
      <c r="E13" s="2"/>
      <c r="F13" s="22">
        <v>9</v>
      </c>
      <c r="G13" s="15"/>
      <c r="H13" s="15"/>
    </row>
    <row r="14" spans="1:8" ht="27.4" x14ac:dyDescent="0.7">
      <c r="A14" s="18" t="s">
        <v>72</v>
      </c>
      <c r="B14" s="4" t="s">
        <v>20</v>
      </c>
      <c r="C14" s="2"/>
      <c r="D14" s="21">
        <v>7.5</v>
      </c>
      <c r="E14" s="2"/>
      <c r="F14" s="22">
        <v>9</v>
      </c>
      <c r="G14" s="15"/>
      <c r="H14" s="15"/>
    </row>
    <row r="15" spans="1:8" ht="27.4" x14ac:dyDescent="0.7">
      <c r="A15" s="18" t="s">
        <v>73</v>
      </c>
      <c r="B15" s="4" t="s">
        <v>22</v>
      </c>
      <c r="C15" s="2"/>
      <c r="D15" s="21">
        <v>7.5</v>
      </c>
      <c r="E15" s="2"/>
      <c r="F15" s="22">
        <v>9</v>
      </c>
      <c r="G15" s="15"/>
      <c r="H15" s="15"/>
    </row>
    <row r="16" spans="1:8" ht="27.4" x14ac:dyDescent="0.7">
      <c r="A16" s="18" t="s">
        <v>74</v>
      </c>
      <c r="B16" s="4" t="s">
        <v>24</v>
      </c>
      <c r="C16" s="2"/>
      <c r="D16" s="21">
        <v>7.5</v>
      </c>
      <c r="E16" s="2"/>
      <c r="F16" s="22">
        <v>9</v>
      </c>
      <c r="G16" s="15"/>
      <c r="H16" s="15"/>
    </row>
    <row r="17" spans="1:10" ht="27.4" x14ac:dyDescent="0.7">
      <c r="A17" s="18" t="s">
        <v>81</v>
      </c>
      <c r="B17" s="4"/>
      <c r="C17" s="2"/>
      <c r="D17" s="21">
        <v>7.5</v>
      </c>
      <c r="E17" s="2"/>
      <c r="F17" s="22">
        <v>9</v>
      </c>
      <c r="G17" s="15"/>
      <c r="H17" s="15"/>
    </row>
    <row r="18" spans="1:10" ht="27.4" x14ac:dyDescent="0.7">
      <c r="A18" s="19" t="s">
        <v>75</v>
      </c>
      <c r="B18" s="4" t="s">
        <v>25</v>
      </c>
      <c r="C18" s="2"/>
      <c r="D18" s="21">
        <v>7.5</v>
      </c>
      <c r="E18" s="2"/>
      <c r="F18" s="22">
        <v>9</v>
      </c>
      <c r="G18" s="15"/>
      <c r="H18" s="15"/>
    </row>
    <row r="19" spans="1:10" ht="27.4" hidden="1" x14ac:dyDescent="0.7">
      <c r="A19" s="68" t="s">
        <v>76</v>
      </c>
      <c r="B19" s="4"/>
      <c r="C19" s="69"/>
      <c r="D19" s="21">
        <v>7.5</v>
      </c>
      <c r="E19" s="69"/>
      <c r="F19" s="22">
        <v>9</v>
      </c>
      <c r="G19" s="6"/>
      <c r="H19" s="6"/>
    </row>
    <row r="20" spans="1:10" ht="27.4" hidden="1" x14ac:dyDescent="0.7">
      <c r="A20" s="20" t="s">
        <v>80</v>
      </c>
      <c r="B20" s="4"/>
      <c r="C20" s="2"/>
      <c r="D20" s="21">
        <v>7.5</v>
      </c>
      <c r="E20" s="2"/>
      <c r="F20" s="22">
        <v>9</v>
      </c>
      <c r="G20" s="6"/>
      <c r="H20" s="6"/>
    </row>
    <row r="21" spans="1:10" ht="27.4" hidden="1" x14ac:dyDescent="0.7">
      <c r="A21" s="20" t="s">
        <v>77</v>
      </c>
      <c r="B21" s="4"/>
      <c r="C21" s="2"/>
      <c r="D21" s="21">
        <v>7.5</v>
      </c>
      <c r="E21" s="2"/>
      <c r="F21" s="22">
        <v>9</v>
      </c>
      <c r="G21" s="6"/>
      <c r="H21" s="6"/>
    </row>
    <row r="22" spans="1:10" ht="27.4" hidden="1" x14ac:dyDescent="0.7">
      <c r="A22" s="20" t="s">
        <v>78</v>
      </c>
      <c r="B22" s="7"/>
      <c r="C22" s="2"/>
      <c r="D22" s="21">
        <v>7.5</v>
      </c>
      <c r="E22" s="2"/>
      <c r="F22" s="22">
        <v>9</v>
      </c>
      <c r="G22" s="6"/>
      <c r="H22" s="6"/>
    </row>
    <row r="23" spans="1:10" ht="27.75" x14ac:dyDescent="0.75">
      <c r="A23" s="23" t="s">
        <v>26</v>
      </c>
      <c r="B23" s="24"/>
      <c r="C23" s="32">
        <f>SUMPRODUCT(C9:C22,D9:D22)+SUMPRODUCT(E9:E22,F9:F22)</f>
        <v>0</v>
      </c>
      <c r="D23" s="8"/>
      <c r="F23" s="6"/>
      <c r="G23" s="6"/>
      <c r="H23" s="6"/>
    </row>
    <row r="24" spans="1:10" ht="27.75" x14ac:dyDescent="0.75">
      <c r="A24" s="57" t="s">
        <v>60</v>
      </c>
      <c r="B24" s="58"/>
      <c r="C24" s="59" t="s">
        <v>6</v>
      </c>
      <c r="D24" s="60" t="s">
        <v>8</v>
      </c>
      <c r="E24" s="59" t="s">
        <v>6</v>
      </c>
      <c r="F24" s="60" t="s">
        <v>61</v>
      </c>
      <c r="G24" s="15"/>
      <c r="H24" s="15"/>
    </row>
    <row r="25" spans="1:10" ht="27.75" x14ac:dyDescent="0.75">
      <c r="A25" s="45" t="s">
        <v>62</v>
      </c>
      <c r="B25" s="24"/>
      <c r="C25" s="2"/>
      <c r="D25" s="21">
        <v>9</v>
      </c>
      <c r="E25" s="2"/>
      <c r="F25" s="21">
        <v>16</v>
      </c>
      <c r="G25" s="15"/>
      <c r="H25" s="15"/>
    </row>
    <row r="26" spans="1:10" ht="27.75" x14ac:dyDescent="0.75">
      <c r="A26" s="45" t="s">
        <v>63</v>
      </c>
      <c r="B26" s="24"/>
      <c r="C26" s="2"/>
      <c r="D26" s="21">
        <v>9</v>
      </c>
      <c r="E26" s="2"/>
      <c r="F26" s="21">
        <v>16</v>
      </c>
      <c r="G26" s="15"/>
      <c r="H26" s="15"/>
    </row>
    <row r="27" spans="1:10" ht="27.75" x14ac:dyDescent="0.75">
      <c r="A27" s="45" t="s">
        <v>64</v>
      </c>
      <c r="B27" s="24"/>
      <c r="C27" s="2"/>
      <c r="D27" s="21">
        <v>9</v>
      </c>
      <c r="E27" s="2"/>
      <c r="F27" s="21">
        <v>16</v>
      </c>
      <c r="G27" s="15"/>
      <c r="H27" s="15"/>
    </row>
    <row r="28" spans="1:10" ht="27.75" x14ac:dyDescent="0.75">
      <c r="A28" s="23" t="s">
        <v>26</v>
      </c>
      <c r="B28" s="24"/>
      <c r="C28" s="32">
        <f>SUMPRODUCT(C25:C27,D25:D27)+SUMPRODUCT(E25:E27,F25:F27)</f>
        <v>0</v>
      </c>
      <c r="D28" s="63"/>
      <c r="F28"/>
      <c r="G28" s="15"/>
      <c r="H28" s="15"/>
    </row>
    <row r="29" spans="1:10" ht="27.75" x14ac:dyDescent="0.75">
      <c r="A29" s="61" t="s">
        <v>66</v>
      </c>
      <c r="B29" s="56"/>
      <c r="C29" s="66" t="s">
        <v>6</v>
      </c>
      <c r="D29" s="64" t="s">
        <v>59</v>
      </c>
      <c r="G29" s="15"/>
      <c r="H29" s="15"/>
    </row>
    <row r="30" spans="1:10" ht="27.75" x14ac:dyDescent="0.75">
      <c r="A30" s="45" t="s">
        <v>65</v>
      </c>
      <c r="B30" s="24"/>
      <c r="C30" s="2"/>
      <c r="D30" s="21">
        <v>5</v>
      </c>
      <c r="I30" s="1"/>
      <c r="J30"/>
    </row>
    <row r="31" spans="1:10" ht="27.75" x14ac:dyDescent="0.75">
      <c r="A31" s="23" t="s">
        <v>26</v>
      </c>
      <c r="B31" s="24"/>
      <c r="C31" s="32">
        <f>C30*D30</f>
        <v>0</v>
      </c>
      <c r="D31"/>
      <c r="I31" s="1"/>
      <c r="J31" s="1"/>
    </row>
    <row r="32" spans="1:10" ht="27.75" x14ac:dyDescent="0.75">
      <c r="A32" s="62" t="s">
        <v>27</v>
      </c>
      <c r="B32" s="34"/>
      <c r="C32" s="62" t="s">
        <v>6</v>
      </c>
      <c r="D32" s="62" t="s">
        <v>28</v>
      </c>
      <c r="E32" s="6"/>
      <c r="F32" s="6"/>
      <c r="G32" s="6"/>
      <c r="H32" s="6"/>
    </row>
    <row r="33" spans="1:8" ht="27.4" x14ac:dyDescent="0.7">
      <c r="A33" s="26" t="s">
        <v>29</v>
      </c>
      <c r="B33" s="7"/>
      <c r="C33" s="2"/>
      <c r="D33" s="22">
        <v>8</v>
      </c>
      <c r="H33" s="6"/>
    </row>
    <row r="34" spans="1:8" ht="27.75" x14ac:dyDescent="0.75">
      <c r="A34" s="23" t="s">
        <v>26</v>
      </c>
      <c r="B34" s="24"/>
      <c r="C34" s="32">
        <f>C33*D33</f>
        <v>0</v>
      </c>
      <c r="D34" s="22"/>
      <c r="H34" s="6"/>
    </row>
    <row r="35" spans="1:8" ht="27.75" x14ac:dyDescent="0.75">
      <c r="A35" s="25" t="s">
        <v>30</v>
      </c>
      <c r="B35" s="10"/>
      <c r="C35" s="25" t="s">
        <v>6</v>
      </c>
      <c r="D35" s="65" t="s">
        <v>28</v>
      </c>
      <c r="E35" s="6"/>
    </row>
    <row r="36" spans="1:8" ht="27.4" x14ac:dyDescent="0.7">
      <c r="A36" s="26" t="s">
        <v>31</v>
      </c>
      <c r="B36" s="7"/>
      <c r="C36" s="2"/>
      <c r="D36" s="21">
        <v>3.5</v>
      </c>
      <c r="E36" s="6"/>
      <c r="G36" s="6"/>
    </row>
    <row r="37" spans="1:8" ht="27.4" x14ac:dyDescent="0.7">
      <c r="A37" s="26" t="s">
        <v>32</v>
      </c>
      <c r="B37" s="7"/>
      <c r="C37" s="2"/>
      <c r="D37" s="21">
        <v>3.5</v>
      </c>
      <c r="E37" s="6"/>
    </row>
    <row r="38" spans="1:8" ht="27.4" x14ac:dyDescent="0.7">
      <c r="A38" s="26" t="s">
        <v>33</v>
      </c>
      <c r="B38" s="7"/>
      <c r="C38" s="2"/>
      <c r="D38" s="21">
        <v>3.5</v>
      </c>
      <c r="E38" s="6"/>
    </row>
    <row r="39" spans="1:8" ht="27.4" x14ac:dyDescent="0.7">
      <c r="A39" s="26" t="s">
        <v>34</v>
      </c>
      <c r="B39" s="7"/>
      <c r="C39" s="2"/>
      <c r="D39" s="21">
        <v>3.5</v>
      </c>
      <c r="E39" s="6"/>
    </row>
    <row r="40" spans="1:8" ht="27.4" x14ac:dyDescent="0.7">
      <c r="A40" s="26" t="s">
        <v>35</v>
      </c>
      <c r="B40" s="7"/>
      <c r="C40" s="2"/>
      <c r="D40" s="21">
        <v>3.5</v>
      </c>
      <c r="E40" s="6"/>
    </row>
    <row r="41" spans="1:8" ht="27.75" x14ac:dyDescent="0.75">
      <c r="A41" s="23" t="s">
        <v>26</v>
      </c>
      <c r="B41" s="24"/>
      <c r="C41" s="32">
        <f>SUMPRODUCT(C36:C40,D36:D40)</f>
        <v>0</v>
      </c>
      <c r="D41" s="11"/>
      <c r="E41" s="6"/>
    </row>
    <row r="42" spans="1:8" ht="27.75" hidden="1" x14ac:dyDescent="0.75">
      <c r="A42" s="27" t="s">
        <v>36</v>
      </c>
      <c r="B42" s="12"/>
      <c r="C42" s="29" t="s">
        <v>6</v>
      </c>
      <c r="D42" s="30" t="s">
        <v>37</v>
      </c>
    </row>
    <row r="43" spans="1:8" ht="27.4" hidden="1" x14ac:dyDescent="0.7">
      <c r="A43" s="26" t="s">
        <v>38</v>
      </c>
      <c r="B43" s="7"/>
      <c r="C43" s="2"/>
      <c r="D43" s="21">
        <v>3.3</v>
      </c>
    </row>
    <row r="44" spans="1:8" ht="27.4" hidden="1" x14ac:dyDescent="0.7">
      <c r="A44" s="26" t="s">
        <v>39</v>
      </c>
      <c r="B44" s="7"/>
      <c r="C44" s="2"/>
      <c r="D44" s="21">
        <v>3.3</v>
      </c>
    </row>
    <row r="45" spans="1:8" ht="27.75" hidden="1" x14ac:dyDescent="0.75">
      <c r="A45" s="23" t="s">
        <v>26</v>
      </c>
      <c r="B45" s="24"/>
      <c r="C45" s="32">
        <f>SUMPRODUCT(C43:C44,D43:D44)</f>
        <v>0</v>
      </c>
    </row>
    <row r="46" spans="1:8" ht="27.75" x14ac:dyDescent="0.75">
      <c r="A46" s="39" t="s">
        <v>40</v>
      </c>
      <c r="B46" s="40"/>
      <c r="C46" s="39" t="s">
        <v>6</v>
      </c>
      <c r="D46" s="39" t="s">
        <v>41</v>
      </c>
    </row>
    <row r="47" spans="1:8" ht="27.4" x14ac:dyDescent="0.7">
      <c r="A47" s="26" t="s">
        <v>79</v>
      </c>
      <c r="B47" s="7" t="s">
        <v>42</v>
      </c>
      <c r="C47" s="2"/>
      <c r="D47" s="21">
        <v>4</v>
      </c>
    </row>
    <row r="48" spans="1:8" ht="27.75" x14ac:dyDescent="0.75">
      <c r="A48" s="23" t="s">
        <v>26</v>
      </c>
      <c r="B48" s="24"/>
      <c r="C48" s="32">
        <f>C47*D47</f>
        <v>0</v>
      </c>
    </row>
    <row r="49" spans="1:20" s="16" customFormat="1" ht="79.900000000000006" x14ac:dyDescent="0.85">
      <c r="A49" s="28" t="s">
        <v>43</v>
      </c>
      <c r="B49" s="13"/>
      <c r="C49" s="28" t="s">
        <v>44</v>
      </c>
      <c r="D49" s="28" t="s">
        <v>45</v>
      </c>
      <c r="E49" s="28" t="s">
        <v>44</v>
      </c>
      <c r="F49" s="28" t="s">
        <v>46</v>
      </c>
      <c r="G49" s="28" t="s">
        <v>44</v>
      </c>
      <c r="H49" s="28" t="s">
        <v>47</v>
      </c>
      <c r="O49" s="15"/>
      <c r="P49" s="15"/>
      <c r="Q49" s="15"/>
      <c r="R49" s="15"/>
      <c r="S49" s="15"/>
      <c r="T49" s="15"/>
    </row>
    <row r="50" spans="1:20" ht="28.5" x14ac:dyDescent="0.85">
      <c r="A50" s="26" t="s">
        <v>9</v>
      </c>
      <c r="B50" s="9"/>
      <c r="C50" s="2"/>
      <c r="D50" s="31">
        <f>8*1.2</f>
        <v>9.6</v>
      </c>
      <c r="E50" s="2"/>
      <c r="F50" s="17">
        <f>D50-D50*20%</f>
        <v>7.68</v>
      </c>
      <c r="G50" s="2"/>
      <c r="H50" s="17">
        <f>D50-D50*30%</f>
        <v>6.72</v>
      </c>
    </row>
    <row r="51" spans="1:20" ht="28.5" x14ac:dyDescent="0.85">
      <c r="A51" s="26" t="s">
        <v>11</v>
      </c>
      <c r="B51" s="9"/>
      <c r="C51" s="2"/>
      <c r="D51" s="31">
        <f t="shared" ref="D51:D57" si="0">8*1.2</f>
        <v>9.6</v>
      </c>
      <c r="E51" s="2"/>
      <c r="F51" s="17">
        <f t="shared" ref="F51:F57" si="1">D51-D51*20%</f>
        <v>7.68</v>
      </c>
      <c r="G51" s="2"/>
      <c r="H51" s="17">
        <f t="shared" ref="H50:H57" si="2">D51-D51*30%</f>
        <v>6.72</v>
      </c>
    </row>
    <row r="52" spans="1:20" ht="43.25" customHeight="1" x14ac:dyDescent="0.85">
      <c r="A52" s="26" t="s">
        <v>13</v>
      </c>
      <c r="B52" s="9"/>
      <c r="C52" s="2"/>
      <c r="D52" s="31">
        <f t="shared" si="0"/>
        <v>9.6</v>
      </c>
      <c r="E52" s="2"/>
      <c r="F52" s="17">
        <f t="shared" si="1"/>
        <v>7.68</v>
      </c>
      <c r="G52" s="2"/>
      <c r="H52" s="17">
        <f t="shared" si="2"/>
        <v>6.72</v>
      </c>
    </row>
    <row r="53" spans="1:20" ht="43.25" customHeight="1" x14ac:dyDescent="0.85">
      <c r="A53" s="26" t="s">
        <v>15</v>
      </c>
      <c r="B53" s="9"/>
      <c r="C53" s="2"/>
      <c r="D53" s="31">
        <f t="shared" si="0"/>
        <v>9.6</v>
      </c>
      <c r="E53" s="2"/>
      <c r="F53" s="17">
        <f t="shared" si="1"/>
        <v>7.68</v>
      </c>
      <c r="G53" s="2"/>
      <c r="H53" s="17">
        <f t="shared" si="2"/>
        <v>6.72</v>
      </c>
    </row>
    <row r="54" spans="1:20" ht="43.25" customHeight="1" x14ac:dyDescent="0.85">
      <c r="A54" s="26" t="s">
        <v>17</v>
      </c>
      <c r="B54" s="9"/>
      <c r="C54" s="2"/>
      <c r="D54" s="31">
        <f t="shared" si="0"/>
        <v>9.6</v>
      </c>
      <c r="E54" s="2"/>
      <c r="F54" s="17">
        <f t="shared" si="1"/>
        <v>7.68</v>
      </c>
      <c r="G54" s="2"/>
      <c r="H54" s="17">
        <f t="shared" si="2"/>
        <v>6.72</v>
      </c>
    </row>
    <row r="55" spans="1:20" ht="28.5" x14ac:dyDescent="0.85">
      <c r="A55" s="26" t="s">
        <v>19</v>
      </c>
      <c r="B55" s="9"/>
      <c r="C55" s="2"/>
      <c r="D55" s="31">
        <f t="shared" si="0"/>
        <v>9.6</v>
      </c>
      <c r="E55" s="2"/>
      <c r="F55" s="17">
        <f t="shared" si="1"/>
        <v>7.68</v>
      </c>
      <c r="G55" s="2"/>
      <c r="H55" s="17">
        <f t="shared" si="2"/>
        <v>6.72</v>
      </c>
    </row>
    <row r="56" spans="1:20" ht="43.25" customHeight="1" x14ac:dyDescent="0.85">
      <c r="A56" s="26" t="s">
        <v>21</v>
      </c>
      <c r="B56" s="9"/>
      <c r="C56" s="2"/>
      <c r="D56" s="31">
        <f t="shared" si="0"/>
        <v>9.6</v>
      </c>
      <c r="E56" s="2"/>
      <c r="F56" s="17">
        <f t="shared" si="1"/>
        <v>7.68</v>
      </c>
      <c r="G56" s="2"/>
      <c r="H56" s="17">
        <f t="shared" si="2"/>
        <v>6.72</v>
      </c>
    </row>
    <row r="57" spans="1:20" ht="43.25" customHeight="1" x14ac:dyDescent="0.85">
      <c r="A57" s="26" t="s">
        <v>23</v>
      </c>
      <c r="B57" s="9"/>
      <c r="C57" s="2"/>
      <c r="D57" s="31">
        <f t="shared" si="0"/>
        <v>9.6</v>
      </c>
      <c r="E57" s="2"/>
      <c r="F57" s="17">
        <f t="shared" si="1"/>
        <v>7.68</v>
      </c>
      <c r="G57" s="2"/>
      <c r="H57" s="17">
        <f t="shared" si="2"/>
        <v>6.72</v>
      </c>
    </row>
    <row r="58" spans="1:20" ht="43.25" customHeight="1" x14ac:dyDescent="0.7">
      <c r="A58" s="26" t="s">
        <v>54</v>
      </c>
      <c r="B58" s="9"/>
      <c r="C58" s="2"/>
      <c r="D58" s="31">
        <f>5*1.2</f>
        <v>6</v>
      </c>
      <c r="I58" s="1"/>
    </row>
    <row r="59" spans="1:20" ht="43.25" customHeight="1" x14ac:dyDescent="0.75">
      <c r="A59" s="23" t="s">
        <v>26</v>
      </c>
      <c r="B59" s="24"/>
      <c r="C59" s="41">
        <f>SUMPRODUCT(C50:C57,D50:D57)/100+SUMPRODUCT(E50:E57,F50:F57)/100+SUMPRODUCT(G50:G57,H50:H57)/100+C58*D58</f>
        <v>0</v>
      </c>
    </row>
    <row r="60" spans="1:20" ht="43.25" customHeight="1" x14ac:dyDescent="0.75">
      <c r="A60" s="42" t="s">
        <v>55</v>
      </c>
      <c r="B60" s="43"/>
      <c r="C60" s="44" t="s">
        <v>6</v>
      </c>
      <c r="D60" s="46" t="s">
        <v>59</v>
      </c>
    </row>
    <row r="61" spans="1:20" ht="43.25" customHeight="1" x14ac:dyDescent="0.75">
      <c r="A61" s="45" t="s">
        <v>57</v>
      </c>
      <c r="B61" s="24"/>
      <c r="C61" s="71"/>
      <c r="D61" s="31">
        <v>10.199999999999999</v>
      </c>
    </row>
    <row r="62" spans="1:20" ht="43.25" customHeight="1" x14ac:dyDescent="0.75">
      <c r="A62" s="45" t="s">
        <v>56</v>
      </c>
      <c r="B62" s="24"/>
      <c r="C62" s="71"/>
      <c r="D62" s="31">
        <v>4.2</v>
      </c>
    </row>
    <row r="63" spans="1:20" ht="43.25" customHeight="1" x14ac:dyDescent="0.75">
      <c r="A63" s="45" t="s">
        <v>58</v>
      </c>
      <c r="B63" s="24"/>
      <c r="C63" s="71"/>
      <c r="D63" s="31">
        <v>6</v>
      </c>
    </row>
    <row r="64" spans="1:20" ht="43.25" customHeight="1" x14ac:dyDescent="0.75">
      <c r="A64" s="23" t="s">
        <v>26</v>
      </c>
      <c r="B64" s="24"/>
      <c r="C64" s="41">
        <f>SUMPRODUCT(C61:C63,D61:D63)</f>
        <v>0</v>
      </c>
      <c r="D64" s="72"/>
      <c r="E64" s="73"/>
      <c r="F64" s="73"/>
      <c r="G64" s="73"/>
      <c r="H64" s="73"/>
    </row>
    <row r="65" spans="1:8" ht="43.25" customHeight="1" x14ac:dyDescent="0.75">
      <c r="A65" s="47" t="s">
        <v>48</v>
      </c>
      <c r="B65" s="48"/>
      <c r="C65" s="49">
        <f>C23+C34+C41+C45+C48+C59+C64+C28+C31</f>
        <v>0</v>
      </c>
      <c r="D65" s="74"/>
      <c r="E65" s="73"/>
      <c r="F65" s="73"/>
      <c r="G65" s="73"/>
      <c r="H65" s="73"/>
    </row>
    <row r="66" spans="1:8" ht="43.25" customHeight="1" x14ac:dyDescent="1.1499999999999999">
      <c r="A66" s="50" t="s">
        <v>49</v>
      </c>
      <c r="B66" s="51"/>
      <c r="C66" s="33" t="str" cm="1">
        <f t="array" ref="C66">_xlfn.IFS(D66&lt;10,"Aucun",AND(D66&gt;=10,D66&lt;20),10%,AND(D66&gt;=20,D66&lt;100),20%,D66&gt;=100,30%)</f>
        <v>Aucun</v>
      </c>
      <c r="D66" s="67">
        <f>SUM(C9:C22,E9:E22,G9:G16,C33:C33,C36:C40,C43:C44,C47:C47)+SUM(C25:C27,E25:E27,C30)</f>
        <v>0</v>
      </c>
      <c r="E66" s="73"/>
      <c r="F66" s="73"/>
      <c r="G66" s="73"/>
      <c r="H66" s="73"/>
    </row>
    <row r="67" spans="1:8" ht="43.25" customHeight="1" x14ac:dyDescent="0.75">
      <c r="A67" s="50" t="s">
        <v>50</v>
      </c>
      <c r="B67" s="50"/>
      <c r="C67" s="52" t="s">
        <v>51</v>
      </c>
      <c r="D67" s="74"/>
      <c r="E67" s="73"/>
      <c r="F67" s="73"/>
      <c r="G67" s="73"/>
      <c r="H67" s="73"/>
    </row>
    <row r="68" spans="1:8" ht="43.25" customHeight="1" x14ac:dyDescent="0.75">
      <c r="A68" s="53" t="s">
        <v>26</v>
      </c>
      <c r="B68" s="54"/>
      <c r="C68" s="55">
        <f>IFERROR((C65-C59-C64)*(1-C66),C65)</f>
        <v>0</v>
      </c>
      <c r="D68" s="73"/>
      <c r="E68" s="73"/>
      <c r="F68" s="73"/>
      <c r="G68" s="73"/>
      <c r="H68" s="73"/>
    </row>
    <row r="69" spans="1:8" ht="43.25" customHeight="1" x14ac:dyDescent="0.45">
      <c r="A69" s="85" t="s">
        <v>53</v>
      </c>
      <c r="B69" s="86"/>
      <c r="C69" s="86"/>
      <c r="D69" s="87"/>
    </row>
    <row r="70" spans="1:8" ht="43.25" customHeight="1" x14ac:dyDescent="0.45">
      <c r="A70" s="76"/>
      <c r="B70" s="77"/>
      <c r="C70" s="77"/>
      <c r="D70" s="78"/>
    </row>
    <row r="71" spans="1:8" ht="43.25" customHeight="1" x14ac:dyDescent="0.45">
      <c r="A71" s="79"/>
      <c r="B71" s="80"/>
      <c r="C71" s="80"/>
      <c r="D71" s="81"/>
    </row>
    <row r="72" spans="1:8" ht="43.25" customHeight="1" x14ac:dyDescent="0.45">
      <c r="A72" s="79"/>
      <c r="B72" s="80"/>
      <c r="C72" s="80"/>
      <c r="D72" s="81"/>
    </row>
    <row r="73" spans="1:8" ht="43.25" customHeight="1" x14ac:dyDescent="0.45">
      <c r="A73" s="82"/>
      <c r="B73" s="83"/>
      <c r="C73" s="83"/>
      <c r="D73" s="84"/>
    </row>
    <row r="74" spans="1:8" ht="43.25" customHeight="1" x14ac:dyDescent="0.45"/>
    <row r="75" spans="1:8" ht="43.25" customHeight="1" x14ac:dyDescent="0.45"/>
    <row r="76" spans="1:8" s="16" customFormat="1" ht="43.25" customHeight="1" x14ac:dyDescent="0.45">
      <c r="A76" s="13"/>
      <c r="B76" s="13"/>
      <c r="C76" s="13"/>
      <c r="D76" s="13"/>
      <c r="E76" s="13"/>
      <c r="F76" s="13"/>
      <c r="G76" s="13"/>
      <c r="H76" s="13"/>
    </row>
    <row r="77" spans="1:8" s="16" customFormat="1" ht="43.25" customHeight="1" x14ac:dyDescent="0.45">
      <c r="A77" s="13"/>
      <c r="B77" s="13"/>
      <c r="C77" s="13"/>
      <c r="D77" s="13"/>
      <c r="E77" s="13"/>
      <c r="F77" s="13"/>
      <c r="G77" s="13"/>
      <c r="H77" s="13"/>
    </row>
    <row r="78" spans="1:8" s="16" customFormat="1" ht="43.25" customHeight="1" x14ac:dyDescent="0.45">
      <c r="A78" s="13"/>
      <c r="B78" s="13"/>
      <c r="C78" s="13"/>
      <c r="D78" s="13"/>
      <c r="E78" s="13"/>
      <c r="F78" s="13"/>
      <c r="G78" s="13"/>
      <c r="H78" s="13"/>
    </row>
    <row r="79" spans="1:8" s="16" customFormat="1" ht="43.25" customHeight="1" x14ac:dyDescent="0.45">
      <c r="A79" s="13"/>
      <c r="B79" s="13"/>
      <c r="C79" s="13"/>
      <c r="D79" s="13"/>
      <c r="E79" s="13"/>
      <c r="F79" s="13"/>
      <c r="G79" s="13"/>
      <c r="H79" s="13"/>
    </row>
    <row r="80" spans="1:8" s="16" customFormat="1" ht="43.25" customHeight="1" x14ac:dyDescent="0.45">
      <c r="A80" s="13"/>
      <c r="B80" s="13"/>
      <c r="C80" s="13"/>
      <c r="D80" s="13"/>
      <c r="E80" s="13"/>
      <c r="F80" s="13"/>
      <c r="G80" s="13"/>
      <c r="H80" s="13"/>
    </row>
    <row r="81" spans="1:8" s="16" customFormat="1" ht="43.25" customHeight="1" x14ac:dyDescent="0.45">
      <c r="A81" s="13"/>
      <c r="B81" s="13"/>
      <c r="C81" s="13"/>
      <c r="D81" s="13"/>
      <c r="E81" s="13"/>
      <c r="F81" s="13"/>
      <c r="G81" s="13"/>
      <c r="H81" s="13"/>
    </row>
    <row r="82" spans="1:8" s="16" customFormat="1" ht="43.25" customHeight="1" x14ac:dyDescent="0.45">
      <c r="A82" s="13"/>
      <c r="B82" s="13"/>
      <c r="C82" s="13"/>
      <c r="D82" s="13"/>
      <c r="E82" s="13"/>
      <c r="F82" s="13"/>
      <c r="G82" s="13"/>
      <c r="H82" s="13"/>
    </row>
    <row r="83" spans="1:8" s="16" customFormat="1" ht="43.25" customHeight="1" x14ac:dyDescent="0.45">
      <c r="A83" s="13"/>
      <c r="B83" s="13"/>
      <c r="C83" s="13"/>
      <c r="D83" s="13"/>
      <c r="E83" s="13"/>
      <c r="F83" s="13"/>
      <c r="G83" s="13"/>
      <c r="H83" s="13"/>
    </row>
    <row r="84" spans="1:8" s="16" customFormat="1" ht="43.25" customHeight="1" x14ac:dyDescent="0.45">
      <c r="A84" s="13"/>
      <c r="B84" s="13"/>
      <c r="C84" s="13"/>
      <c r="D84" s="13"/>
      <c r="E84" s="13"/>
      <c r="F84" s="13"/>
      <c r="G84" s="13"/>
      <c r="H84" s="13"/>
    </row>
    <row r="85" spans="1:8" s="16" customFormat="1" ht="43.25" customHeight="1" x14ac:dyDescent="0.45">
      <c r="A85" s="13"/>
      <c r="B85" s="13"/>
      <c r="C85" s="13"/>
      <c r="D85" s="13"/>
      <c r="E85" s="13"/>
      <c r="F85" s="13"/>
      <c r="G85" s="13"/>
      <c r="H85" s="13"/>
    </row>
    <row r="86" spans="1:8" s="16" customFormat="1" ht="43.25" customHeight="1" x14ac:dyDescent="0.45">
      <c r="A86" s="13"/>
      <c r="B86" s="13"/>
      <c r="C86" s="13"/>
      <c r="D86" s="13"/>
      <c r="E86" s="13"/>
      <c r="F86" s="13"/>
      <c r="G86" s="13"/>
      <c r="H86" s="13"/>
    </row>
    <row r="87" spans="1:8" s="16" customFormat="1" ht="43.25" customHeight="1" x14ac:dyDescent="0.45">
      <c r="A87" s="13"/>
      <c r="B87" s="13"/>
      <c r="C87" s="13"/>
      <c r="D87" s="13"/>
      <c r="E87" s="13"/>
      <c r="F87" s="13"/>
      <c r="G87" s="13"/>
      <c r="H87" s="13"/>
    </row>
    <row r="88" spans="1:8" s="16" customFormat="1" ht="43.25" customHeight="1" x14ac:dyDescent="0.45">
      <c r="A88" s="13"/>
      <c r="B88" s="13"/>
      <c r="C88" s="13"/>
      <c r="D88" s="13"/>
      <c r="E88" s="13"/>
      <c r="F88" s="13"/>
      <c r="G88" s="13"/>
      <c r="H88" s="13"/>
    </row>
    <row r="89" spans="1:8" s="16" customFormat="1" ht="43.25" customHeight="1" x14ac:dyDescent="0.45">
      <c r="A89" s="13"/>
      <c r="B89" s="13"/>
      <c r="C89" s="13"/>
      <c r="D89" s="13"/>
      <c r="E89" s="13"/>
      <c r="F89" s="13"/>
      <c r="G89" s="13"/>
      <c r="H89" s="13"/>
    </row>
    <row r="90" spans="1:8" s="16" customFormat="1" ht="43.25" customHeight="1" x14ac:dyDescent="0.45">
      <c r="A90" s="13"/>
      <c r="B90" s="13"/>
      <c r="C90" s="13"/>
      <c r="D90" s="13"/>
      <c r="E90" s="13"/>
      <c r="F90" s="13"/>
      <c r="G90" s="13"/>
      <c r="H90" s="13"/>
    </row>
    <row r="91" spans="1:8" s="16" customFormat="1" ht="43.25" customHeight="1" x14ac:dyDescent="0.45">
      <c r="A91" s="13"/>
      <c r="B91" s="13"/>
      <c r="C91" s="13"/>
      <c r="D91" s="13"/>
      <c r="E91" s="13"/>
      <c r="F91" s="13"/>
      <c r="G91" s="13"/>
      <c r="H91" s="13"/>
    </row>
  </sheetData>
  <sheetProtection algorithmName="SHA-512" hashValue="1wUK0VL+ZK/tsbDB68sFTEQo/PoB9MZcPM+BiNyVZrdnMUz5lcA0shAoZjnyzXwDD8mZzrqguMIJKltqiahvvw==" saltValue="W6eSyiK/Q3jrFOfPhOcAaw==" spinCount="100000" sheet="1" selectLockedCells="1"/>
  <mergeCells count="8">
    <mergeCell ref="A1:H2"/>
    <mergeCell ref="A70:D73"/>
    <mergeCell ref="A69:D69"/>
    <mergeCell ref="C3:E3"/>
    <mergeCell ref="C4:E4"/>
    <mergeCell ref="C5:E5"/>
    <mergeCell ref="C6:E6"/>
    <mergeCell ref="A7:F7"/>
  </mergeCells>
  <pageMargins left="0.7" right="0.7" top="0.75" bottom="0.75" header="0.3" footer="0.3"/>
  <pageSetup scale="1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Commande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DÜSCHER Lea</dc:creator>
  <cp:lastModifiedBy>DÜSCHER Lea</cp:lastModifiedBy>
  <cp:lastPrinted>2024-10-24T08:41:36Z</cp:lastPrinted>
  <dcterms:created xsi:type="dcterms:W3CDTF">2024-08-14T09:52:20Z</dcterms:created>
  <dcterms:modified xsi:type="dcterms:W3CDTF">2025-03-12T10:24:07Z</dcterms:modified>
</cp:coreProperties>
</file>